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s/ SSU/ CS101 S23/ CS 101 Web Pages/cs101/labs/"/>
    </mc:Choice>
  </mc:AlternateContent>
  <xr:revisionPtr revIDLastSave="0" documentId="13_ncr:1_{396650DB-BF76-074A-B496-66D2F0D3DA43}" xr6:coauthVersionLast="47" xr6:coauthVersionMax="47" xr10:uidLastSave="{00000000-0000-0000-0000-000000000000}"/>
  <bookViews>
    <workbookView xWindow="820" yWindow="460" windowWidth="27980" windowHeight="17540" xr2:uid="{00000000-000D-0000-FFFF-FFFF00000000}"/>
  </bookViews>
  <sheets>
    <sheet name="CS101 Grad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K30" i="1"/>
  <c r="K20" i="1"/>
  <c r="K21" i="1"/>
  <c r="K22" i="1"/>
  <c r="K19" i="1"/>
  <c r="D26" i="1"/>
  <c r="D27" i="1"/>
  <c r="D28" i="1"/>
  <c r="D29" i="1"/>
  <c r="D30" i="1"/>
  <c r="D31" i="1"/>
  <c r="D32" i="1"/>
  <c r="D33" i="1"/>
  <c r="K10" i="1"/>
  <c r="K9" i="1"/>
  <c r="D13" i="1"/>
  <c r="D14" i="1"/>
  <c r="D15" i="1"/>
  <c r="D12" i="1"/>
  <c r="K11" i="1"/>
  <c r="K12" i="1"/>
  <c r="K24" i="1"/>
  <c r="K25" i="1"/>
  <c r="K26" i="1"/>
  <c r="K23" i="1"/>
  <c r="D11" i="1"/>
  <c r="D10" i="1"/>
  <c r="D25" i="1" l="1"/>
  <c r="K27" i="1" s="1"/>
  <c r="K32" i="1" s="1"/>
  <c r="K33" i="1" s="1"/>
  <c r="D9" i="1"/>
  <c r="K13" i="1" s="1"/>
  <c r="K14" i="1" l="1"/>
  <c r="C39" i="1"/>
</calcChain>
</file>

<file path=xl/sharedStrings.xml><?xml version="1.0" encoding="utf-8"?>
<sst xmlns="http://schemas.openxmlformats.org/spreadsheetml/2006/main" count="99" uniqueCount="80">
  <si>
    <t>A = 100.0% - 94%</t>
  </si>
  <si>
    <t>D-</t>
  </si>
  <si>
    <t>D</t>
  </si>
  <si>
    <t>D+</t>
  </si>
  <si>
    <t>Assignment</t>
  </si>
  <si>
    <t>Score Out Of 100</t>
  </si>
  <si>
    <t>% Towards Grade</t>
  </si>
  <si>
    <t>C-</t>
  </si>
  <si>
    <t>C</t>
  </si>
  <si>
    <t>C+</t>
  </si>
  <si>
    <t>B-</t>
  </si>
  <si>
    <t>B</t>
  </si>
  <si>
    <t>B+</t>
  </si>
  <si>
    <t>A-</t>
  </si>
  <si>
    <t>A</t>
  </si>
  <si>
    <t>A- = 93.9% - 90.0%</t>
  </si>
  <si>
    <t>B+ = 89.9% - 86.0%</t>
  </si>
  <si>
    <t>B = 85.9% - 82.0%</t>
  </si>
  <si>
    <t>B- = 81.9% -78.0%</t>
  </si>
  <si>
    <t>C+ = 77.9% - 74.0%</t>
  </si>
  <si>
    <t>C = 73.9% - 70.0%</t>
  </si>
  <si>
    <t>C- = 69.9% - 66.0%</t>
  </si>
  <si>
    <t>D+ = 65.9% - 62.0%</t>
  </si>
  <si>
    <t>D = 61.9% - 58.0%</t>
  </si>
  <si>
    <t>D- = 57.9% - 54.0%</t>
  </si>
  <si>
    <t>F = 53.9% - 0.0%</t>
  </si>
  <si>
    <t>* You must get at least a D- in both lecture and lab to pass CS101.</t>
  </si>
  <si>
    <t>CS101 Grading Scale</t>
  </si>
  <si>
    <t>First Lecture Exam</t>
  </si>
  <si>
    <t>Second Lecture Exam</t>
  </si>
  <si>
    <t>Fifth Lecture Exam</t>
  </si>
  <si>
    <t>Sixth Lecture Exam</t>
  </si>
  <si>
    <t>Fourth Lecture Exam</t>
  </si>
  <si>
    <t>Third Lecture Exam</t>
  </si>
  <si>
    <t>Unconscious Bias Research Project</t>
  </si>
  <si>
    <t>Programming 1 Project</t>
  </si>
  <si>
    <t>Programming 2 Project</t>
  </si>
  <si>
    <t>1) This purple section of the spreadsheet is where you will calculate your CS101 lecture grade.</t>
  </si>
  <si>
    <t>Lecture percentage out of 50% possible:</t>
  </si>
  <si>
    <t>Lecture grade:</t>
  </si>
  <si>
    <t>2) This green section of the spreadsheet is where you will calculate your CS101 lab grade.</t>
  </si>
  <si>
    <t xml:space="preserve">unexcused lab absences you have (remember you can have two excused absences) </t>
  </si>
  <si>
    <t xml:space="preserve">Once you filled all the yellow boxes note your lab assignment out of 46% possible, </t>
  </si>
  <si>
    <t xml:space="preserve">3) This orange section shows your CS101 </t>
  </si>
  <si>
    <t>grade based on your CS101 scores.</t>
  </si>
  <si>
    <t>CS101Percentage Out Of 100 =</t>
  </si>
  <si>
    <t xml:space="preserve">CS101 Grade = </t>
  </si>
  <si>
    <t>Lab Assignment Score Out Of 46% Possible =</t>
  </si>
  <si>
    <t>Number of Unexcused Absences =</t>
  </si>
  <si>
    <t xml:space="preserve">Lab Attendance Score Out Of 4% Possible = </t>
  </si>
  <si>
    <t xml:space="preserve">Overall Lab Percentage Out Of 50% Possible = </t>
  </si>
  <si>
    <t xml:space="preserve">Overall Lab Grade = </t>
  </si>
  <si>
    <t>scores note your percentage out of 50% possible for lecture and your lecture grade.</t>
  </si>
  <si>
    <t>your lab attendance out of 4% possible, and your overall lab percentage out of 50% possible.</t>
  </si>
  <si>
    <t>In the yellow boxes below type in your lecture scores. Once you have typed in all your lecture</t>
  </si>
  <si>
    <t>CS101 Grade</t>
  </si>
  <si>
    <t>Lecture Grades (Do NOT add % sign to scores!)</t>
  </si>
  <si>
    <t>Lab Grades (Do NOT add % sign to scores!)</t>
  </si>
  <si>
    <t>Final</t>
  </si>
  <si>
    <t>CS101 Final Grade Sheet (Do NOT add % sign to scores!)</t>
  </si>
  <si>
    <t>All your grades can be found in SIMnet under the Grades tab.</t>
  </si>
  <si>
    <t>In the yellow boxes below type in your lab assignment scores (in SIMnet)  and the number of</t>
  </si>
  <si>
    <t>Access Chapter 1 Training</t>
  </si>
  <si>
    <t>Essential Skills for Microsoft Office Training</t>
  </si>
  <si>
    <t>Excel Chapter 1 Training</t>
  </si>
  <si>
    <t>Excel Chapter 2 Training</t>
  </si>
  <si>
    <t>Excel Chapter 3 Training</t>
  </si>
  <si>
    <t>ClassQuestions</t>
  </si>
  <si>
    <t>Student Study Plan 1</t>
  </si>
  <si>
    <t>Student Study Plan 2</t>
  </si>
  <si>
    <t>Student Study Plan 3</t>
  </si>
  <si>
    <t>Seventh Lecture Exam</t>
  </si>
  <si>
    <t>Programming 4 Project</t>
  </si>
  <si>
    <t>Student Study Plan 4</t>
  </si>
  <si>
    <t>Word Chapter 5 Training</t>
  </si>
  <si>
    <t>Excel Chapter 5 Training</t>
  </si>
  <si>
    <t>Excel Chapter 4 Training</t>
  </si>
  <si>
    <t>Access Chapter 2 Training</t>
  </si>
  <si>
    <t>Eighth Lecture Exam</t>
  </si>
  <si>
    <t>Programming 3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</si>
</sst>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FCF305"/>
        <bgColor rgb="FF000000"/>
      </patternFill>
    </fill>
  </fills>
  <borders count="3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3" borderId="0" xfId="0" applyFont="1" applyFill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6" borderId="0" xfId="0" applyFont="1" applyFill="1" applyProtection="1">
      <protection hidden="1"/>
    </xf>
    <xf numFmtId="0" fontId="4" fillId="6" borderId="15" xfId="0" applyFont="1" applyFill="1" applyBorder="1" applyProtection="1"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1" fillId="6" borderId="0" xfId="0" applyFont="1" applyFill="1" applyAlignment="1" applyProtection="1">
      <alignment horizontal="right"/>
      <protection hidden="1"/>
    </xf>
    <xf numFmtId="165" fontId="4" fillId="6" borderId="0" xfId="0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7" borderId="1" xfId="0" applyFont="1" applyFill="1" applyBorder="1" applyAlignment="1" applyProtection="1">
      <alignment vertical="center" wrapText="1"/>
      <protection hidden="1"/>
    </xf>
    <xf numFmtId="0" fontId="4" fillId="7" borderId="2" xfId="0" applyFont="1" applyFill="1" applyBorder="1" applyAlignment="1" applyProtection="1">
      <alignment horizontal="left" vertical="center" wrapText="1"/>
      <protection hidden="1"/>
    </xf>
    <xf numFmtId="0" fontId="4" fillId="7" borderId="3" xfId="0" applyFont="1" applyFill="1" applyBorder="1" applyAlignment="1" applyProtection="1">
      <alignment horizontal="left" vertical="center" wrapText="1"/>
      <protection hidden="1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2" fontId="4" fillId="7" borderId="5" xfId="0" applyNumberFormat="1" applyFont="1" applyFill="1" applyBorder="1" applyAlignment="1" applyProtection="1">
      <alignment horizontal="left" vertical="center"/>
      <protection hidden="1"/>
    </xf>
    <xf numFmtId="0" fontId="6" fillId="7" borderId="13" xfId="0" applyFont="1" applyFill="1" applyBorder="1" applyAlignment="1" applyProtection="1">
      <alignment vertical="center"/>
      <protection hidden="1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14" xfId="0" applyFont="1" applyFill="1" applyBorder="1" applyAlignment="1" applyProtection="1">
      <alignment vertical="center" wrapText="1"/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2" fontId="4" fillId="2" borderId="3" xfId="0" applyNumberFormat="1" applyFont="1" applyFill="1" applyBorder="1" applyAlignment="1" applyProtection="1">
      <alignment horizontal="left" vertical="center"/>
      <protection hidden="1"/>
    </xf>
    <xf numFmtId="0" fontId="4" fillId="7" borderId="27" xfId="0" applyFont="1" applyFill="1" applyBorder="1" applyAlignment="1" applyProtection="1">
      <alignment vertical="center"/>
      <protection hidden="1"/>
    </xf>
    <xf numFmtId="2" fontId="4" fillId="7" borderId="28" xfId="0" applyNumberFormat="1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4" fillId="3" borderId="10" xfId="0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vertical="center" wrapText="1"/>
      <protection hidden="1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2" fontId="4" fillId="3" borderId="5" xfId="0" applyNumberFormat="1" applyFont="1" applyFill="1" applyBorder="1" applyAlignment="1" applyProtection="1">
      <alignment horizontal="left" vertical="center" wrapText="1"/>
      <protection hidden="1"/>
    </xf>
    <xf numFmtId="0" fontId="4" fillId="3" borderId="14" xfId="0" applyFont="1" applyFill="1" applyBorder="1" applyAlignment="1" applyProtection="1">
      <alignment vertical="center"/>
      <protection hidden="1"/>
    </xf>
    <xf numFmtId="0" fontId="4" fillId="3" borderId="9" xfId="0" applyFont="1" applyFill="1" applyBorder="1" applyAlignment="1" applyProtection="1">
      <alignment vertical="center"/>
      <protection hidden="1"/>
    </xf>
    <xf numFmtId="0" fontId="4" fillId="3" borderId="12" xfId="0" applyFont="1" applyFill="1" applyBorder="1" applyAlignment="1" applyProtection="1">
      <alignment vertical="center" wrapText="1"/>
      <protection hidden="1"/>
    </xf>
    <xf numFmtId="164" fontId="4" fillId="3" borderId="0" xfId="0" applyNumberFormat="1" applyFont="1" applyFill="1" applyAlignment="1" applyProtection="1">
      <alignment horizontal="left" vertical="center"/>
      <protection hidden="1"/>
    </xf>
    <xf numFmtId="0" fontId="4" fillId="5" borderId="15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165" fontId="4" fillId="3" borderId="0" xfId="0" applyNumberFormat="1" applyFont="1" applyFill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2" fontId="4" fillId="3" borderId="15" xfId="0" applyNumberFormat="1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0" fontId="4" fillId="3" borderId="26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2" fontId="4" fillId="7" borderId="30" xfId="0" applyNumberFormat="1" applyFont="1" applyFill="1" applyBorder="1" applyAlignment="1" applyProtection="1">
      <alignment horizontal="left" vertical="center"/>
      <protection hidden="1"/>
    </xf>
    <xf numFmtId="2" fontId="4" fillId="7" borderId="31" xfId="0" applyNumberFormat="1" applyFont="1" applyFill="1" applyBorder="1" applyAlignment="1" applyProtection="1">
      <alignment horizontal="left" vertical="center"/>
      <protection hidden="1"/>
    </xf>
    <xf numFmtId="2" fontId="4" fillId="3" borderId="32" xfId="0" applyNumberFormat="1" applyFont="1" applyFill="1" applyBorder="1" applyAlignment="1" applyProtection="1">
      <alignment horizontal="left" vertical="center" wrapText="1"/>
      <protection hidden="1"/>
    </xf>
    <xf numFmtId="2" fontId="4" fillId="3" borderId="3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2" fontId="4" fillId="6" borderId="14" xfId="0" applyNumberFormat="1" applyFont="1" applyFill="1" applyBorder="1" applyAlignment="1" applyProtection="1">
      <alignment horizontal="left"/>
      <protection hidden="1"/>
    </xf>
    <xf numFmtId="2" fontId="4" fillId="0" borderId="9" xfId="0" applyNumberFormat="1" applyFont="1" applyBorder="1" applyAlignment="1">
      <alignment horizontal="left"/>
    </xf>
    <xf numFmtId="0" fontId="4" fillId="6" borderId="14" xfId="0" applyFont="1" applyFill="1" applyBorder="1" applyAlignment="1" applyProtection="1">
      <alignment horizontal="left"/>
      <protection hidden="1"/>
    </xf>
    <xf numFmtId="0" fontId="4" fillId="0" borderId="9" xfId="0" applyFont="1" applyBorder="1" applyAlignment="1">
      <alignment horizontal="left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showGridLines="0" tabSelected="1" zoomScale="130" zoomScaleNormal="130" workbookViewId="0">
      <selection activeCell="C9" sqref="C9"/>
    </sheetView>
  </sheetViews>
  <sheetFormatPr baseColWidth="10" defaultColWidth="8.83203125" defaultRowHeight="12.75" customHeight="1" x14ac:dyDescent="0.15"/>
  <cols>
    <col min="1" max="1" width="3.6640625" style="1" customWidth="1"/>
    <col min="2" max="2" width="43.1640625" style="1" customWidth="1"/>
    <col min="3" max="3" width="15.1640625" style="1" customWidth="1"/>
    <col min="4" max="4" width="26.5" style="3" customWidth="1"/>
    <col min="5" max="5" width="1" style="1" customWidth="1"/>
    <col min="6" max="6" width="8.5" style="1" hidden="1" customWidth="1"/>
    <col min="7" max="7" width="7.1640625" style="1" hidden="1" customWidth="1"/>
    <col min="8" max="8" width="1.33203125" style="1" customWidth="1"/>
    <col min="9" max="9" width="39.33203125" style="1" customWidth="1"/>
    <col min="10" max="10" width="15.1640625" style="1" customWidth="1"/>
    <col min="11" max="11" width="24.1640625" style="1" customWidth="1"/>
    <col min="12" max="12" width="4.33203125" style="1" customWidth="1"/>
    <col min="13" max="13" width="19.33203125" style="1" customWidth="1"/>
    <col min="14" max="15" width="8.83203125" style="1" hidden="1" customWidth="1"/>
    <col min="16" max="16" width="8.83203125" style="1"/>
    <col min="17" max="17" width="9.6640625" style="1" customWidth="1"/>
    <col min="18" max="16384" width="8.83203125" style="1"/>
  </cols>
  <sheetData>
    <row r="1" spans="1:12" ht="27.75" customHeight="1" x14ac:dyDescent="0.3">
      <c r="A1" s="2"/>
      <c r="B1" s="15" t="s">
        <v>59</v>
      </c>
      <c r="C1" s="16"/>
      <c r="D1" s="17"/>
      <c r="E1" s="16"/>
      <c r="F1" s="16"/>
      <c r="G1" s="16"/>
      <c r="H1" s="18"/>
      <c r="I1" s="16"/>
      <c r="J1" s="16"/>
      <c r="K1" s="16"/>
      <c r="L1" s="16"/>
    </row>
    <row r="2" spans="1:12" ht="15.75" customHeight="1" x14ac:dyDescent="0.2">
      <c r="A2" s="4"/>
      <c r="B2" s="19" t="s">
        <v>56</v>
      </c>
      <c r="C2" s="16"/>
      <c r="D2" s="17"/>
      <c r="E2" s="16"/>
      <c r="F2" s="16"/>
      <c r="G2" s="16"/>
      <c r="H2" s="20"/>
      <c r="I2" s="16"/>
      <c r="J2" s="16"/>
      <c r="K2" s="16"/>
      <c r="L2" s="16"/>
    </row>
    <row r="3" spans="1:12" ht="14" customHeight="1" x14ac:dyDescent="0.15">
      <c r="A3" s="5"/>
      <c r="B3" s="21" t="s">
        <v>37</v>
      </c>
      <c r="C3" s="21"/>
      <c r="D3" s="22"/>
      <c r="E3" s="21"/>
      <c r="F3" s="23"/>
      <c r="G3" s="23"/>
      <c r="H3" s="21"/>
      <c r="I3" s="21"/>
      <c r="J3" s="21"/>
      <c r="K3" s="22"/>
      <c r="L3" s="21"/>
    </row>
    <row r="4" spans="1:12" ht="14" customHeight="1" x14ac:dyDescent="0.15">
      <c r="A4" s="5"/>
      <c r="B4" s="21" t="s">
        <v>60</v>
      </c>
      <c r="C4" s="21"/>
      <c r="D4" s="22"/>
      <c r="E4" s="21"/>
      <c r="F4" s="23"/>
      <c r="G4" s="23"/>
      <c r="H4" s="21"/>
      <c r="I4" s="21"/>
      <c r="J4" s="21"/>
      <c r="K4" s="22"/>
      <c r="L4" s="21"/>
    </row>
    <row r="5" spans="1:12" ht="14" customHeight="1" x14ac:dyDescent="0.15">
      <c r="A5" s="5"/>
      <c r="B5" s="21" t="s">
        <v>54</v>
      </c>
      <c r="C5" s="21"/>
      <c r="D5" s="22"/>
      <c r="E5" s="21"/>
      <c r="F5" s="23"/>
      <c r="G5" s="23"/>
      <c r="H5" s="21"/>
      <c r="I5" s="21"/>
      <c r="J5" s="21"/>
      <c r="K5" s="22"/>
      <c r="L5" s="21"/>
    </row>
    <row r="6" spans="1:12" ht="14" customHeight="1" x14ac:dyDescent="0.15">
      <c r="A6" s="5"/>
      <c r="B6" s="21" t="s">
        <v>52</v>
      </c>
      <c r="C6" s="21"/>
      <c r="D6" s="22"/>
      <c r="E6" s="21"/>
      <c r="F6" s="23"/>
      <c r="G6" s="23"/>
      <c r="H6" s="21"/>
      <c r="I6" s="21"/>
      <c r="J6" s="21"/>
      <c r="K6" s="22"/>
      <c r="L6" s="21"/>
    </row>
    <row r="7" spans="1:12" ht="14" customHeight="1" thickBot="1" x14ac:dyDescent="0.2">
      <c r="A7" s="5"/>
      <c r="B7" s="22" t="s">
        <v>26</v>
      </c>
      <c r="C7" s="21"/>
      <c r="D7" s="21"/>
      <c r="E7" s="21"/>
      <c r="F7" s="23"/>
      <c r="G7" s="23"/>
      <c r="H7" s="21"/>
      <c r="I7" s="21"/>
      <c r="J7" s="21"/>
      <c r="K7" s="22"/>
      <c r="L7" s="21"/>
    </row>
    <row r="8" spans="1:12" ht="14" customHeight="1" thickTop="1" thickBot="1" x14ac:dyDescent="0.2">
      <c r="A8" s="5"/>
      <c r="B8" s="27" t="s">
        <v>4</v>
      </c>
      <c r="C8" s="28" t="s">
        <v>5</v>
      </c>
      <c r="D8" s="29" t="s">
        <v>6</v>
      </c>
      <c r="E8" s="21"/>
      <c r="F8" s="23"/>
      <c r="G8" s="23"/>
      <c r="H8" s="21"/>
      <c r="I8" s="24" t="s">
        <v>4</v>
      </c>
      <c r="J8" s="25" t="s">
        <v>5</v>
      </c>
      <c r="K8" s="26" t="s">
        <v>6</v>
      </c>
      <c r="L8" s="21"/>
    </row>
    <row r="9" spans="1:12" ht="14" customHeight="1" thickTop="1" x14ac:dyDescent="0.15">
      <c r="A9" s="5"/>
      <c r="B9" s="32" t="s">
        <v>34</v>
      </c>
      <c r="C9" s="33"/>
      <c r="D9" s="31">
        <f>C9/100*6</f>
        <v>0</v>
      </c>
      <c r="E9" s="21"/>
      <c r="F9" s="23"/>
      <c r="G9" s="23"/>
      <c r="H9" s="21"/>
      <c r="I9" s="35" t="s">
        <v>71</v>
      </c>
      <c r="J9" s="30"/>
      <c r="K9" s="80">
        <f>J9/100*5</f>
        <v>0</v>
      </c>
      <c r="L9" s="21"/>
    </row>
    <row r="10" spans="1:12" ht="14" customHeight="1" x14ac:dyDescent="0.15">
      <c r="A10" s="5"/>
      <c r="B10" s="34" t="s">
        <v>28</v>
      </c>
      <c r="C10" s="33"/>
      <c r="D10" s="31">
        <f>C10/100*2</f>
        <v>0</v>
      </c>
      <c r="E10" s="21"/>
      <c r="F10" s="23"/>
      <c r="G10" s="23"/>
      <c r="H10" s="21"/>
      <c r="I10" s="35" t="s">
        <v>78</v>
      </c>
      <c r="J10" s="30"/>
      <c r="K10" s="81">
        <f>J10/100*5</f>
        <v>0</v>
      </c>
      <c r="L10" s="21"/>
    </row>
    <row r="11" spans="1:12" ht="14" customHeight="1" x14ac:dyDescent="0.15">
      <c r="A11" s="5"/>
      <c r="B11" s="34" t="s">
        <v>29</v>
      </c>
      <c r="C11" s="33"/>
      <c r="D11" s="31">
        <f>C11/100*2</f>
        <v>0</v>
      </c>
      <c r="E11" s="21"/>
      <c r="F11" s="23"/>
      <c r="G11" s="23"/>
      <c r="H11" s="21"/>
      <c r="I11" s="35" t="s">
        <v>67</v>
      </c>
      <c r="J11" s="30"/>
      <c r="K11" s="31">
        <f>IF(J11&gt;=80,4,J11*0.05)</f>
        <v>0</v>
      </c>
      <c r="L11" s="21"/>
    </row>
    <row r="12" spans="1:12" ht="14" customHeight="1" thickBot="1" x14ac:dyDescent="0.2">
      <c r="A12" s="5"/>
      <c r="B12" s="34" t="s">
        <v>33</v>
      </c>
      <c r="C12" s="33"/>
      <c r="D12" s="31">
        <f>C12/100*5</f>
        <v>0</v>
      </c>
      <c r="E12" s="21"/>
      <c r="F12" s="23"/>
      <c r="G12" s="23"/>
      <c r="H12" s="21"/>
      <c r="I12" s="35" t="s">
        <v>58</v>
      </c>
      <c r="J12" s="30"/>
      <c r="K12" s="31">
        <f>J12/100*6</f>
        <v>0</v>
      </c>
      <c r="L12" s="21"/>
    </row>
    <row r="13" spans="1:12" ht="14" customHeight="1" thickTop="1" thickBot="1" x14ac:dyDescent="0.2">
      <c r="A13" s="5"/>
      <c r="B13" s="34" t="s">
        <v>32</v>
      </c>
      <c r="C13" s="33"/>
      <c r="D13" s="31">
        <f t="shared" ref="D13:D15" si="0">C13/100*5</f>
        <v>0</v>
      </c>
      <c r="E13" s="21"/>
      <c r="F13" s="23"/>
      <c r="G13" s="23"/>
      <c r="H13" s="21"/>
      <c r="I13" s="36" t="s">
        <v>38</v>
      </c>
      <c r="J13" s="37"/>
      <c r="K13" s="38">
        <f>SUM(D9:D15,K9:K12)/50*50</f>
        <v>0</v>
      </c>
      <c r="L13" s="21"/>
    </row>
    <row r="14" spans="1:12" ht="14" customHeight="1" thickTop="1" thickBot="1" x14ac:dyDescent="0.2">
      <c r="A14" s="5"/>
      <c r="B14" s="34" t="s">
        <v>30</v>
      </c>
      <c r="C14" s="33"/>
      <c r="D14" s="31">
        <f t="shared" si="0"/>
        <v>0</v>
      </c>
      <c r="E14" s="21"/>
      <c r="F14" s="23"/>
      <c r="G14" s="23"/>
      <c r="H14" s="21"/>
      <c r="I14" s="41" t="s">
        <v>39</v>
      </c>
      <c r="J14" s="42"/>
      <c r="K14" s="43" t="str">
        <f>IF(K13/50*100&lt;54,("Failing Lecture = Failing CS101"),(LOOKUP(K13/50*100,$N$50:$O$60)))</f>
        <v>Failing Lecture = Failing CS101</v>
      </c>
      <c r="L14" s="21"/>
    </row>
    <row r="15" spans="1:12" ht="14" customHeight="1" thickTop="1" thickBot="1" x14ac:dyDescent="0.2">
      <c r="A15" s="5"/>
      <c r="B15" s="39" t="s">
        <v>31</v>
      </c>
      <c r="C15" s="33"/>
      <c r="D15" s="40">
        <f t="shared" si="0"/>
        <v>0</v>
      </c>
      <c r="E15" s="21"/>
      <c r="F15" s="23"/>
      <c r="G15" s="23"/>
      <c r="H15" s="21"/>
      <c r="I15" s="21"/>
      <c r="J15" s="21"/>
      <c r="K15" s="21"/>
      <c r="L15" s="21"/>
    </row>
    <row r="16" spans="1:12" ht="14" customHeight="1" thickTop="1" x14ac:dyDescent="0.15">
      <c r="A16" s="5"/>
      <c r="B16" s="21"/>
      <c r="C16" s="44"/>
      <c r="D16" s="21"/>
      <c r="E16" s="21"/>
      <c r="F16" s="23"/>
      <c r="G16" s="23"/>
      <c r="H16" s="21"/>
      <c r="I16" s="21"/>
      <c r="J16" s="21"/>
      <c r="K16" s="21"/>
      <c r="L16" s="21"/>
    </row>
    <row r="17" spans="1:14" ht="14" customHeight="1" x14ac:dyDescent="0.15">
      <c r="A17" s="5"/>
      <c r="B17" s="21"/>
      <c r="C17" s="21"/>
      <c r="D17" s="21"/>
      <c r="E17" s="21"/>
      <c r="F17" s="23"/>
      <c r="G17" s="23"/>
      <c r="H17" s="21"/>
      <c r="I17" s="21"/>
      <c r="J17" s="21"/>
      <c r="K17" s="21"/>
      <c r="L17" s="21"/>
    </row>
    <row r="18" spans="1:14" s="4" customFormat="1" ht="20" customHeight="1" thickBot="1" x14ac:dyDescent="0.25">
      <c r="B18" s="45" t="s">
        <v>57</v>
      </c>
      <c r="C18" s="20"/>
      <c r="D18" s="46"/>
      <c r="E18" s="20"/>
      <c r="F18" s="20"/>
      <c r="G18" s="20"/>
      <c r="H18" s="20"/>
      <c r="I18" s="20"/>
      <c r="J18" s="84"/>
      <c r="K18" s="84"/>
      <c r="L18" s="20"/>
    </row>
    <row r="19" spans="1:14" ht="14" customHeight="1" thickTop="1" x14ac:dyDescent="0.15">
      <c r="A19" s="7"/>
      <c r="B19" s="47" t="s">
        <v>40</v>
      </c>
      <c r="C19" s="48"/>
      <c r="D19" s="48"/>
      <c r="E19" s="48"/>
      <c r="F19" s="49" t="s">
        <v>27</v>
      </c>
      <c r="G19" s="50"/>
      <c r="H19" s="48"/>
      <c r="I19" s="78" t="s">
        <v>68</v>
      </c>
      <c r="J19" s="58"/>
      <c r="K19" s="59">
        <f>J19/100*4</f>
        <v>0</v>
      </c>
      <c r="L19" s="48"/>
    </row>
    <row r="20" spans="1:14" ht="14" customHeight="1" x14ac:dyDescent="0.15">
      <c r="A20" s="7"/>
      <c r="B20" s="47" t="s">
        <v>61</v>
      </c>
      <c r="C20" s="48"/>
      <c r="D20" s="48"/>
      <c r="E20" s="48"/>
      <c r="F20" s="51" t="s">
        <v>0</v>
      </c>
      <c r="G20" s="52"/>
      <c r="H20" s="48"/>
      <c r="I20" s="76" t="s">
        <v>69</v>
      </c>
      <c r="J20" s="85"/>
      <c r="K20" s="82">
        <f t="shared" ref="K20:K22" si="1">J20/100*4</f>
        <v>0</v>
      </c>
      <c r="L20" s="48"/>
    </row>
    <row r="21" spans="1:14" ht="14" customHeight="1" x14ac:dyDescent="0.15">
      <c r="A21" s="7"/>
      <c r="B21" s="48" t="s">
        <v>41</v>
      </c>
      <c r="C21" s="48"/>
      <c r="D21" s="48"/>
      <c r="E21" s="48"/>
      <c r="F21" s="51" t="s">
        <v>15</v>
      </c>
      <c r="G21" s="52"/>
      <c r="H21" s="48"/>
      <c r="I21" s="72" t="s">
        <v>70</v>
      </c>
      <c r="J21" s="85"/>
      <c r="K21" s="83">
        <f t="shared" si="1"/>
        <v>0</v>
      </c>
      <c r="L21" s="48"/>
    </row>
    <row r="22" spans="1:14" ht="14" customHeight="1" x14ac:dyDescent="0.15">
      <c r="A22" s="7"/>
      <c r="B22" s="47" t="s">
        <v>42</v>
      </c>
      <c r="C22" s="48"/>
      <c r="D22" s="48"/>
      <c r="E22" s="48"/>
      <c r="F22" s="51" t="s">
        <v>16</v>
      </c>
      <c r="G22" s="52"/>
      <c r="H22" s="48"/>
      <c r="I22" s="73" t="s">
        <v>73</v>
      </c>
      <c r="J22" s="85"/>
      <c r="K22" s="59">
        <f t="shared" si="1"/>
        <v>0</v>
      </c>
      <c r="L22" s="48"/>
    </row>
    <row r="23" spans="1:14" ht="14" customHeight="1" thickBot="1" x14ac:dyDescent="0.2">
      <c r="A23" s="7"/>
      <c r="B23" s="48" t="s">
        <v>53</v>
      </c>
      <c r="C23" s="48"/>
      <c r="D23" s="48"/>
      <c r="E23" s="48"/>
      <c r="F23" s="51" t="s">
        <v>17</v>
      </c>
      <c r="G23" s="52"/>
      <c r="H23" s="48"/>
      <c r="I23" s="79" t="s">
        <v>35</v>
      </c>
      <c r="J23" s="85"/>
      <c r="K23" s="59">
        <f>J23/100*0.33</f>
        <v>0</v>
      </c>
      <c r="L23" s="48"/>
    </row>
    <row r="24" spans="1:14" ht="14" customHeight="1" thickTop="1" thickBot="1" x14ac:dyDescent="0.2">
      <c r="A24" s="7"/>
      <c r="B24" s="54" t="s">
        <v>4</v>
      </c>
      <c r="C24" s="55" t="s">
        <v>5</v>
      </c>
      <c r="D24" s="56" t="s">
        <v>6</v>
      </c>
      <c r="E24" s="48"/>
      <c r="F24" s="51" t="s">
        <v>18</v>
      </c>
      <c r="G24" s="52"/>
      <c r="H24" s="48"/>
      <c r="I24" s="76" t="s">
        <v>36</v>
      </c>
      <c r="J24" s="85"/>
      <c r="K24" s="59">
        <f>J24/100*4</f>
        <v>0</v>
      </c>
      <c r="L24" s="48"/>
      <c r="M24"/>
    </row>
    <row r="25" spans="1:14" ht="14" customHeight="1" thickTop="1" x14ac:dyDescent="0.15">
      <c r="A25" s="7"/>
      <c r="B25" s="57" t="s">
        <v>63</v>
      </c>
      <c r="C25" s="58"/>
      <c r="D25" s="59">
        <f>C25/100*2</f>
        <v>0</v>
      </c>
      <c r="E25" s="48"/>
      <c r="F25" s="51" t="s">
        <v>19</v>
      </c>
      <c r="G25" s="52"/>
      <c r="H25" s="48"/>
      <c r="I25" s="72" t="s">
        <v>79</v>
      </c>
      <c r="J25" s="85"/>
      <c r="K25" s="59">
        <f t="shared" ref="K25:K26" si="2">J25/100*4</f>
        <v>0</v>
      </c>
      <c r="L25" s="48"/>
      <c r="M25"/>
    </row>
    <row r="26" spans="1:14" ht="14" customHeight="1" thickBot="1" x14ac:dyDescent="0.2">
      <c r="A26" s="7"/>
      <c r="B26" s="62" t="s">
        <v>74</v>
      </c>
      <c r="C26" s="58"/>
      <c r="D26" s="59">
        <f t="shared" ref="D26:D33" si="3">C26/100*2</f>
        <v>0</v>
      </c>
      <c r="E26" s="48"/>
      <c r="F26" s="51" t="s">
        <v>20</v>
      </c>
      <c r="G26" s="52"/>
      <c r="H26" s="48"/>
      <c r="I26" s="73" t="s">
        <v>72</v>
      </c>
      <c r="J26" s="85"/>
      <c r="K26" s="59">
        <f t="shared" si="2"/>
        <v>0</v>
      </c>
      <c r="L26" s="48"/>
      <c r="M26"/>
    </row>
    <row r="27" spans="1:14" ht="14" customHeight="1" thickTop="1" thickBot="1" x14ac:dyDescent="0.2">
      <c r="A27" s="7"/>
      <c r="B27" s="62" t="s">
        <v>64</v>
      </c>
      <c r="C27" s="58"/>
      <c r="D27" s="59">
        <f t="shared" si="3"/>
        <v>0</v>
      </c>
      <c r="E27" s="48"/>
      <c r="F27" s="51" t="s">
        <v>21</v>
      </c>
      <c r="G27" s="52"/>
      <c r="H27" s="48"/>
      <c r="I27" s="60" t="s">
        <v>47</v>
      </c>
      <c r="J27" s="61"/>
      <c r="K27" s="74">
        <f>SUM(D25:D33,K19:K26)/46*46</f>
        <v>0</v>
      </c>
      <c r="L27" s="48"/>
      <c r="M27"/>
      <c r="N27"/>
    </row>
    <row r="28" spans="1:14" ht="14" customHeight="1" thickTop="1" thickBot="1" x14ac:dyDescent="0.2">
      <c r="A28" s="7"/>
      <c r="B28" s="62" t="s">
        <v>65</v>
      </c>
      <c r="C28" s="58"/>
      <c r="D28" s="59">
        <f t="shared" si="3"/>
        <v>0</v>
      </c>
      <c r="E28" s="48"/>
      <c r="F28" s="51" t="s">
        <v>22</v>
      </c>
      <c r="G28" s="52"/>
      <c r="H28" s="48"/>
      <c r="I28" s="48"/>
      <c r="J28" s="48"/>
      <c r="K28" s="63"/>
      <c r="L28" s="48"/>
      <c r="M28"/>
      <c r="N28"/>
    </row>
    <row r="29" spans="1:14" ht="14" customHeight="1" thickTop="1" thickBot="1" x14ac:dyDescent="0.2">
      <c r="A29" s="7"/>
      <c r="B29" s="62" t="s">
        <v>66</v>
      </c>
      <c r="C29" s="58"/>
      <c r="D29" s="59">
        <f t="shared" si="3"/>
        <v>0</v>
      </c>
      <c r="E29" s="48"/>
      <c r="F29" s="51" t="s">
        <v>23</v>
      </c>
      <c r="G29" s="52"/>
      <c r="H29" s="48"/>
      <c r="I29" s="60" t="s">
        <v>48</v>
      </c>
      <c r="J29" s="61"/>
      <c r="K29" s="64">
        <v>0</v>
      </c>
      <c r="L29" s="48"/>
      <c r="M29"/>
      <c r="N29"/>
    </row>
    <row r="30" spans="1:14" ht="14" customHeight="1" thickTop="1" thickBot="1" x14ac:dyDescent="0.2">
      <c r="A30" s="7"/>
      <c r="B30" s="76" t="s">
        <v>76</v>
      </c>
      <c r="C30" s="58"/>
      <c r="D30" s="59">
        <f t="shared" si="3"/>
        <v>0</v>
      </c>
      <c r="E30" s="48"/>
      <c r="F30" s="51" t="s">
        <v>24</v>
      </c>
      <c r="G30" s="52"/>
      <c r="H30" s="48"/>
      <c r="I30" s="60" t="s">
        <v>49</v>
      </c>
      <c r="J30" s="61"/>
      <c r="K30" s="74">
        <f>IF(K29=0,4,IF(K29=1,2,IF(K29&gt;=2,0)))</f>
        <v>4</v>
      </c>
      <c r="L30" s="48"/>
      <c r="N30"/>
    </row>
    <row r="31" spans="1:14" ht="14" customHeight="1" thickTop="1" thickBot="1" x14ac:dyDescent="0.2">
      <c r="A31" s="7"/>
      <c r="B31" s="76" t="s">
        <v>75</v>
      </c>
      <c r="C31" s="58"/>
      <c r="D31" s="59">
        <f t="shared" si="3"/>
        <v>0</v>
      </c>
      <c r="E31" s="48"/>
      <c r="F31" s="66" t="s">
        <v>25</v>
      </c>
      <c r="G31" s="67"/>
      <c r="H31" s="48"/>
      <c r="I31" s="48"/>
      <c r="J31" s="48"/>
      <c r="K31" s="53"/>
      <c r="L31" s="48"/>
      <c r="N31"/>
    </row>
    <row r="32" spans="1:14" ht="14" customHeight="1" thickTop="1" thickBot="1" x14ac:dyDescent="0.2">
      <c r="A32" s="7"/>
      <c r="B32" s="65" t="s">
        <v>62</v>
      </c>
      <c r="C32" s="58"/>
      <c r="D32" s="59">
        <f t="shared" si="3"/>
        <v>0</v>
      </c>
      <c r="E32" s="48"/>
      <c r="F32" s="23"/>
      <c r="G32" s="23"/>
      <c r="H32" s="48"/>
      <c r="I32" s="60" t="s">
        <v>50</v>
      </c>
      <c r="J32" s="61"/>
      <c r="K32" s="74">
        <f>K27+K30</f>
        <v>4</v>
      </c>
      <c r="L32" s="48"/>
      <c r="N32"/>
    </row>
    <row r="33" spans="1:14" ht="14" customHeight="1" thickTop="1" thickBot="1" x14ac:dyDescent="0.2">
      <c r="A33" s="7"/>
      <c r="B33" s="77" t="s">
        <v>77</v>
      </c>
      <c r="C33" s="58"/>
      <c r="D33" s="59">
        <f t="shared" si="3"/>
        <v>0</v>
      </c>
      <c r="E33" s="48"/>
      <c r="F33" s="23"/>
      <c r="G33" s="23"/>
      <c r="H33" s="48"/>
      <c r="I33" s="60" t="s">
        <v>51</v>
      </c>
      <c r="J33" s="61"/>
      <c r="K33" s="68" t="str">
        <f>IF(K32/50*100&lt;54,("Failing Lab = Failing CS101"),(LOOKUP(K32/50*100,$N$50:$O$60)))</f>
        <v>Failing Lab = Failing CS101</v>
      </c>
      <c r="L33" s="48"/>
      <c r="N33"/>
    </row>
    <row r="34" spans="1:14" ht="14" customHeight="1" thickTop="1" x14ac:dyDescent="0.15">
      <c r="A34" s="7"/>
      <c r="B34" s="69"/>
      <c r="C34" s="69"/>
      <c r="D34" s="75"/>
      <c r="E34" s="48"/>
      <c r="F34" s="16"/>
      <c r="G34" s="16"/>
      <c r="H34" s="48"/>
      <c r="I34" s="70"/>
      <c r="J34" s="71"/>
      <c r="K34" s="53"/>
      <c r="L34" s="48"/>
      <c r="N34"/>
    </row>
    <row r="35" spans="1:14" ht="22" customHeight="1" x14ac:dyDescent="0.2">
      <c r="A35" s="4"/>
      <c r="B35" s="12" t="s">
        <v>55</v>
      </c>
      <c r="C35" s="4"/>
      <c r="D35" s="8"/>
      <c r="E35" s="4"/>
      <c r="H35" s="4"/>
      <c r="I35"/>
      <c r="J35"/>
      <c r="K35"/>
      <c r="L35"/>
    </row>
    <row r="36" spans="1:14" ht="14" customHeight="1" x14ac:dyDescent="0.15">
      <c r="A36" s="9"/>
      <c r="B36" s="9" t="s">
        <v>43</v>
      </c>
      <c r="C36" s="9"/>
      <c r="D36" s="9"/>
      <c r="E36" s="9"/>
      <c r="H36" s="9"/>
      <c r="I36" s="6" t="s">
        <v>27</v>
      </c>
      <c r="J36"/>
      <c r="K36"/>
      <c r="L36"/>
    </row>
    <row r="37" spans="1:14" ht="14" customHeight="1" x14ac:dyDescent="0.15">
      <c r="A37" s="9"/>
      <c r="B37" s="9" t="s">
        <v>44</v>
      </c>
      <c r="C37" s="9"/>
      <c r="D37" s="9"/>
      <c r="E37" s="9"/>
      <c r="H37" s="9"/>
      <c r="I37" s="6" t="s">
        <v>0</v>
      </c>
      <c r="J37"/>
      <c r="K37"/>
      <c r="L37"/>
    </row>
    <row r="38" spans="1:14" ht="14" customHeight="1" thickBot="1" x14ac:dyDescent="0.2">
      <c r="A38" s="9"/>
      <c r="B38" s="9"/>
      <c r="C38" s="9"/>
      <c r="D38" s="9"/>
      <c r="E38" s="9"/>
      <c r="H38" s="9"/>
      <c r="I38" s="6" t="s">
        <v>15</v>
      </c>
      <c r="J38"/>
      <c r="K38"/>
      <c r="L38"/>
    </row>
    <row r="39" spans="1:14" ht="14" customHeight="1" thickTop="1" thickBot="1" x14ac:dyDescent="0.2">
      <c r="A39" s="9"/>
      <c r="B39" s="10" t="s">
        <v>45</v>
      </c>
      <c r="C39" s="86">
        <f>K13+K32</f>
        <v>4</v>
      </c>
      <c r="D39" s="87"/>
      <c r="E39" s="9"/>
      <c r="H39" s="9"/>
      <c r="I39" s="6" t="s">
        <v>16</v>
      </c>
      <c r="J39"/>
      <c r="K39"/>
      <c r="L39"/>
    </row>
    <row r="40" spans="1:14" ht="14" customHeight="1" thickTop="1" thickBot="1" x14ac:dyDescent="0.2">
      <c r="A40" s="9"/>
      <c r="B40" s="10" t="s">
        <v>46</v>
      </c>
      <c r="C40" s="88" t="str">
        <f>IF(K13/50*100&lt;54,("Failing Lecture = Failing CS101"),IF(K32/50*100&lt;54,("Failing Lab = Failing CS101"),LOOKUP(C39,$N$50:$O$60)))</f>
        <v>Failing Lecture = Failing CS101</v>
      </c>
      <c r="D40" s="89"/>
      <c r="E40" s="9"/>
      <c r="H40" s="9"/>
      <c r="I40" s="6" t="s">
        <v>17</v>
      </c>
      <c r="J40"/>
      <c r="K40"/>
      <c r="L40"/>
    </row>
    <row r="41" spans="1:14" s="4" customFormat="1" ht="14" customHeight="1" thickTop="1" x14ac:dyDescent="0.2">
      <c r="A41" s="9"/>
      <c r="B41" s="13"/>
      <c r="C41" s="14"/>
      <c r="D41" s="11"/>
      <c r="E41" s="9"/>
      <c r="H41" s="9"/>
      <c r="I41" s="6" t="s">
        <v>18</v>
      </c>
      <c r="J41"/>
      <c r="K41"/>
      <c r="L41"/>
    </row>
    <row r="42" spans="1:14" ht="14" customHeight="1" x14ac:dyDescent="0.15">
      <c r="A42"/>
      <c r="B42"/>
      <c r="C42"/>
      <c r="D42"/>
      <c r="E42"/>
      <c r="F42"/>
      <c r="G42"/>
      <c r="H42"/>
      <c r="I42" s="6" t="s">
        <v>19</v>
      </c>
      <c r="J42"/>
      <c r="K42"/>
      <c r="L42"/>
    </row>
    <row r="43" spans="1:14" ht="12.75" customHeight="1" x14ac:dyDescent="0.15">
      <c r="I43" s="6" t="s">
        <v>20</v>
      </c>
      <c r="J43" s="6"/>
      <c r="K43" s="6"/>
    </row>
    <row r="44" spans="1:14" ht="12.75" customHeight="1" x14ac:dyDescent="0.15">
      <c r="I44" s="6" t="s">
        <v>21</v>
      </c>
      <c r="J44" s="6"/>
      <c r="K44" s="6"/>
    </row>
    <row r="45" spans="1:14" ht="12.75" customHeight="1" x14ac:dyDescent="0.15">
      <c r="I45" s="6" t="s">
        <v>22</v>
      </c>
      <c r="J45" s="6"/>
      <c r="K45" s="6"/>
    </row>
    <row r="46" spans="1:14" ht="12.75" customHeight="1" x14ac:dyDescent="0.15">
      <c r="I46" s="6" t="s">
        <v>23</v>
      </c>
      <c r="J46" s="6"/>
      <c r="K46" s="6"/>
    </row>
    <row r="47" spans="1:14" ht="12.75" customHeight="1" x14ac:dyDescent="0.15">
      <c r="I47" s="6" t="s">
        <v>24</v>
      </c>
      <c r="J47" s="6"/>
      <c r="K47" s="6"/>
    </row>
    <row r="48" spans="1:14" ht="12.75" customHeight="1" x14ac:dyDescent="0.15">
      <c r="I48" s="6" t="s">
        <v>25</v>
      </c>
      <c r="J48" s="6"/>
      <c r="K48" s="6"/>
    </row>
    <row r="49" spans="4:15" ht="12.75" customHeight="1" x14ac:dyDescent="0.15">
      <c r="D49" s="1"/>
      <c r="J49" s="6"/>
      <c r="K49" s="6"/>
    </row>
    <row r="50" spans="4:15" ht="12.75" customHeight="1" x14ac:dyDescent="0.15">
      <c r="D50" s="1"/>
      <c r="J50" s="6"/>
      <c r="K50" s="6"/>
      <c r="N50" s="6">
        <v>53.9</v>
      </c>
      <c r="O50" s="6" t="s">
        <v>1</v>
      </c>
    </row>
    <row r="51" spans="4:15" ht="12.75" customHeight="1" x14ac:dyDescent="0.15">
      <c r="D51" s="1"/>
      <c r="J51" s="6"/>
      <c r="K51" s="6"/>
      <c r="N51" s="6">
        <v>57.9</v>
      </c>
      <c r="O51" s="6" t="s">
        <v>2</v>
      </c>
    </row>
    <row r="52" spans="4:15" ht="12.75" customHeight="1" x14ac:dyDescent="0.15">
      <c r="D52" s="1"/>
      <c r="J52" s="6"/>
      <c r="K52" s="6"/>
      <c r="N52" s="6">
        <v>61.9</v>
      </c>
      <c r="O52" s="6" t="s">
        <v>3</v>
      </c>
    </row>
    <row r="53" spans="4:15" ht="12.75" customHeight="1" x14ac:dyDescent="0.15">
      <c r="I53"/>
      <c r="J53" s="6"/>
      <c r="K53" s="6"/>
      <c r="L53"/>
      <c r="M53"/>
      <c r="N53" s="6">
        <v>65.900000000000006</v>
      </c>
      <c r="O53" s="6" t="s">
        <v>7</v>
      </c>
    </row>
    <row r="54" spans="4:15" ht="12.75" customHeight="1" x14ac:dyDescent="0.15">
      <c r="I54"/>
      <c r="J54" s="6"/>
      <c r="K54" s="6"/>
      <c r="L54"/>
      <c r="M54"/>
      <c r="N54" s="6">
        <v>69.900000000000006</v>
      </c>
      <c r="O54" s="6" t="s">
        <v>8</v>
      </c>
    </row>
    <row r="55" spans="4:15" ht="12.75" customHeight="1" x14ac:dyDescent="0.15">
      <c r="J55" s="6"/>
      <c r="K55" s="6"/>
      <c r="N55" s="6">
        <v>73.900000000000006</v>
      </c>
      <c r="O55" s="6" t="s">
        <v>9</v>
      </c>
    </row>
    <row r="56" spans="4:15" ht="12.75" customHeight="1" x14ac:dyDescent="0.15">
      <c r="N56" s="6">
        <v>77.900000000000006</v>
      </c>
      <c r="O56" s="6" t="s">
        <v>10</v>
      </c>
    </row>
    <row r="57" spans="4:15" ht="12.75" customHeight="1" x14ac:dyDescent="0.15">
      <c r="N57" s="6">
        <v>81.900000000000006</v>
      </c>
      <c r="O57" s="6" t="s">
        <v>11</v>
      </c>
    </row>
    <row r="58" spans="4:15" ht="12.75" customHeight="1" x14ac:dyDescent="0.15">
      <c r="N58" s="6">
        <v>85.9</v>
      </c>
      <c r="O58" s="6" t="s">
        <v>12</v>
      </c>
    </row>
    <row r="59" spans="4:15" ht="12.75" customHeight="1" x14ac:dyDescent="0.15">
      <c r="N59" s="6">
        <v>89.9</v>
      </c>
      <c r="O59" s="6" t="s">
        <v>13</v>
      </c>
    </row>
    <row r="60" spans="4:15" ht="12.75" customHeight="1" x14ac:dyDescent="0.15">
      <c r="N60" s="6">
        <v>93.9</v>
      </c>
      <c r="O60" s="6" t="s">
        <v>14</v>
      </c>
    </row>
  </sheetData>
  <sheetProtection sheet="1" selectLockedCells="1"/>
  <mergeCells count="2">
    <mergeCell ref="C39:D39"/>
    <mergeCell ref="C40:D40"/>
  </mergeCells>
  <phoneticPr fontId="1" type="noConversion"/>
  <pageMargins left="0.75" right="0.75" top="1" bottom="1" header="0.5" footer="0.5"/>
  <pageSetup orientation="portrait" verticalDpi="300"/>
  <ignoredErrors>
    <ignoredError sqref="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CS101 Grade</vt:lpstr>
    </vt:vector>
  </TitlesOfParts>
  <Company>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Science</dc:creator>
  <cp:lastModifiedBy>Microsoft Office User</cp:lastModifiedBy>
  <dcterms:created xsi:type="dcterms:W3CDTF">2006-11-30T01:23:13Z</dcterms:created>
  <dcterms:modified xsi:type="dcterms:W3CDTF">2023-05-04T22:44:32Z</dcterms:modified>
</cp:coreProperties>
</file>